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405" yWindow="90" windowWidth="8415" windowHeight="4965"/>
  </bookViews>
  <sheets>
    <sheet name="Model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8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Model!$B$16,Model!$B$13:$B$14</definedName>
    <definedName name="solver_eng" localSheetId="0" hidden="1">1</definedName>
    <definedName name="solver_lhs1" localSheetId="0" hidden="1">Model!$B$13:$B$14</definedName>
    <definedName name="solver_lhs2" localSheetId="0" hidden="1">Model!$B$13:$B$14</definedName>
    <definedName name="solver_lin" localSheetId="0" hidden="1">2</definedName>
    <definedName name="solver_num" localSheetId="0" hidden="1">2</definedName>
    <definedName name="solver_opt" localSheetId="0" hidden="1">Model!$B$21</definedName>
    <definedName name="solver_rel1" localSheetId="0" hidden="1">3</definedName>
    <definedName name="solver_rel2" localSheetId="0" hidden="1">4</definedName>
    <definedName name="solver_rhs1" localSheetId="0" hidden="1">1</definedName>
    <definedName name="solver_rhs2" localSheetId="0" hidden="1">Integer</definedName>
    <definedName name="solver_tmp" localSheetId="0" hidden="1">1</definedName>
    <definedName name="solver_typ" localSheetId="0" hidden="1">2</definedName>
    <definedName name="solver_val" localSheetId="0" hidden="1">0</definedName>
    <definedName name="solver_ver">1.3</definedName>
  </definedNames>
  <calcPr calcId="152511" iterate="1"/>
</workbook>
</file>

<file path=xl/calcChain.xml><?xml version="1.0" encoding="utf-8"?>
<calcChain xmlns="http://schemas.openxmlformats.org/spreadsheetml/2006/main">
  <c r="B32" i="1" l="1"/>
  <c r="E7" i="1"/>
  <c r="B29" i="1" s="1"/>
  <c r="E8" i="1"/>
  <c r="B30" i="1" s="1"/>
  <c r="B19" i="1"/>
  <c r="C14" i="1"/>
  <c r="E14" i="1" s="1"/>
  <c r="C13" i="1"/>
  <c r="E13" i="1" s="1"/>
  <c r="B20" i="1" s="1"/>
  <c r="B21" i="1" s="1"/>
  <c r="B24" i="1" s="1"/>
  <c r="B23" i="1"/>
  <c r="E29" i="1" l="1"/>
  <c r="F29" i="1"/>
  <c r="C29" i="1"/>
  <c r="D29" i="1" s="1"/>
  <c r="D13" i="1"/>
  <c r="D14" i="1"/>
  <c r="C30" i="1"/>
  <c r="D30" i="1" s="1"/>
  <c r="E30" i="1"/>
  <c r="E31" i="1" s="1"/>
  <c r="B33" i="1" s="1"/>
  <c r="F30" i="1"/>
  <c r="F31" i="1" s="1"/>
</calcChain>
</file>

<file path=xl/sharedStrings.xml><?xml version="1.0" encoding="utf-8"?>
<sst xmlns="http://schemas.openxmlformats.org/spreadsheetml/2006/main" count="37" uniqueCount="27">
  <si>
    <t>Interest rate</t>
  </si>
  <si>
    <t>Joint setup cost</t>
  </si>
  <si>
    <t>Product</t>
  </si>
  <si>
    <t>Setup cost (individual)</t>
  </si>
  <si>
    <t>Storage cost</t>
  </si>
  <si>
    <t>Purchasing cost</t>
  </si>
  <si>
    <t>Combined holding cost</t>
  </si>
  <si>
    <t>Annual demand</t>
  </si>
  <si>
    <t>Optimal synchronized policy</t>
  </si>
  <si>
    <t>Number of orders per cycle</t>
  </si>
  <si>
    <t>Time between orders</t>
  </si>
  <si>
    <t>Orders per year</t>
  </si>
  <si>
    <t>Order quantity</t>
  </si>
  <si>
    <t>Product 1</t>
  </si>
  <si>
    <t>Product 2</t>
  </si>
  <si>
    <t>Cycle time (years)</t>
  </si>
  <si>
    <t>Costs affected by ordering policy</t>
  </si>
  <si>
    <t>Annual setup cost</t>
  </si>
  <si>
    <t>Annual holding cost</t>
  </si>
  <si>
    <t>Total affected cost</t>
  </si>
  <si>
    <t>Annual purchasing cost</t>
  </si>
  <si>
    <t>Total annual cost</t>
  </si>
  <si>
    <t>Optimal policy with no synchronization (using individual EOQs)</t>
  </si>
  <si>
    <t>EOQ</t>
  </si>
  <si>
    <t>Annual setup costs</t>
  </si>
  <si>
    <t>Annual holding costs</t>
  </si>
  <si>
    <t>Ordering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</si>
</sst>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6" formatCode="&quot;$&quot;#,##0_);[Red]\(&quot;$&quot;#,##0\)"/>
    <numFmt numFmtId="164" formatCode="0.000"/>
    <numFmt numFmtId="165" formatCode="0.0"/>
    <numFmt numFmtId="166" formatCode="&quot;$&quot;#,##0.0_);[Red]\(&quot;$&quot;#,##0.0\)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9" fontId="2" fillId="2" borderId="0" xfId="0" applyNumberFormat="1" applyFont="1" applyFill="1" applyBorder="1"/>
    <xf numFmtId="6" fontId="2" fillId="2" borderId="0" xfId="0" applyNumberFormat="1" applyFont="1" applyFill="1" applyBorder="1"/>
    <xf numFmtId="0" fontId="2" fillId="0" borderId="0" xfId="0" quotePrefix="1" applyFont="1" applyAlignment="1">
      <alignment horizontal="left" wrapText="1"/>
    </xf>
    <xf numFmtId="0" fontId="2" fillId="0" borderId="0" xfId="0" quotePrefix="1" applyFont="1" applyAlignment="1">
      <alignment horizontal="right" wrapText="1"/>
    </xf>
    <xf numFmtId="0" fontId="2" fillId="0" borderId="0" xfId="0" applyFont="1" applyAlignment="1">
      <alignment horizontal="right" wrapText="1"/>
    </xf>
    <xf numFmtId="166" fontId="2" fillId="0" borderId="0" xfId="0" applyNumberFormat="1" applyFont="1"/>
    <xf numFmtId="0" fontId="2" fillId="2" borderId="0" xfId="0" applyFont="1" applyFill="1" applyBorder="1"/>
    <xf numFmtId="6" fontId="2" fillId="0" borderId="0" xfId="0" applyNumberFormat="1" applyFont="1" applyFill="1" applyBorder="1"/>
    <xf numFmtId="6" fontId="2" fillId="0" borderId="0" xfId="0" applyNumberFormat="1" applyFont="1"/>
    <xf numFmtId="0" fontId="2" fillId="0" borderId="0" xfId="0" applyFont="1" applyFill="1" applyBorder="1"/>
    <xf numFmtId="0" fontId="2" fillId="0" borderId="0" xfId="0" applyFont="1" applyBorder="1"/>
    <xf numFmtId="164" fontId="2" fillId="0" borderId="0" xfId="0" applyNumberFormat="1" applyFont="1"/>
    <xf numFmtId="165" fontId="2" fillId="0" borderId="0" xfId="0" applyNumberFormat="1" applyFont="1"/>
    <xf numFmtId="1" fontId="2" fillId="0" borderId="0" xfId="0" applyNumberFormat="1" applyFont="1"/>
    <xf numFmtId="6" fontId="1" fillId="0" borderId="0" xfId="0" applyNumberFormat="1" applyFont="1" applyFill="1" applyBorder="1"/>
    <xf numFmtId="6" fontId="1" fillId="0" borderId="0" xfId="0" applyNumberFormat="1" applyFont="1"/>
    <xf numFmtId="0" fontId="1" fillId="0" borderId="0" xfId="0" applyFont="1" applyFill="1" applyBorder="1"/>
    <xf numFmtId="0" fontId="1" fillId="0" borderId="0" xfId="0" applyFont="1" applyBorder="1"/>
    <xf numFmtId="164" fontId="1" fillId="0" borderId="0" xfId="0" applyNumberFormat="1" applyFont="1"/>
    <xf numFmtId="165" fontId="1" fillId="0" borderId="0" xfId="0" applyNumberFormat="1" applyFont="1"/>
    <xf numFmtId="1" fontId="1" fillId="0" borderId="0" xfId="0" applyNumberFormat="1" applyFont="1"/>
    <xf numFmtId="0" fontId="2" fillId="3" borderId="0" xfId="0" applyFont="1" applyFill="1" applyBorder="1"/>
    <xf numFmtId="0" fontId="2" fillId="0" borderId="0" xfId="0" quotePrefix="1" applyFont="1" applyAlignment="1">
      <alignment horizontal="left"/>
    </xf>
    <xf numFmtId="164" fontId="2" fillId="3" borderId="0" xfId="0" applyNumberFormat="1" applyFont="1" applyFill="1" applyBorder="1"/>
    <xf numFmtId="0" fontId="2" fillId="0" borderId="0" xfId="0" applyFont="1" applyAlignment="1">
      <alignment horizontal="right"/>
    </xf>
    <xf numFmtId="5" fontId="2" fillId="0" borderId="0" xfId="0" applyNumberFormat="1" applyFont="1"/>
    <xf numFmtId="5" fontId="2" fillId="4" borderId="0" xfId="0" applyNumberFormat="1" applyFont="1" applyFill="1" applyBorder="1"/>
    <xf numFmtId="5" fontId="2" fillId="0" borderId="0" xfId="0" applyNumberFormat="1" applyFont="1" applyBorder="1"/>
    <xf numFmtId="0" fontId="1" fillId="0" borderId="0" xfId="0" quotePrefix="1" applyFont="1" applyAlignment="1">
      <alignment horizontal="left"/>
    </xf>
    <xf numFmtId="1" fontId="2" fillId="3" borderId="0" xfId="0" applyNumberFormat="1" applyFont="1" applyFill="1" applyBorder="1"/>
    <xf numFmtId="5" fontId="2" fillId="0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</xdr:colOff>
      <xdr:row>16</xdr:row>
      <xdr:rowOff>168910</xdr:rowOff>
    </xdr:from>
    <xdr:to>
      <xdr:col>6</xdr:col>
      <xdr:colOff>142875</xdr:colOff>
      <xdr:row>20</xdr:row>
      <xdr:rowOff>180975</xdr:rowOff>
    </xdr:to>
    <xdr:sp macro="" textlink="">
      <xdr:nvSpPr>
        <xdr:cNvPr id="3" name="TextBox 2"/>
        <xdr:cNvSpPr txBox="1"/>
      </xdr:nvSpPr>
      <xdr:spPr>
        <a:xfrm>
          <a:off x="2811780" y="3883660"/>
          <a:ext cx="2312670" cy="75501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This total annual cost is slightly less than the one in cell B33, so go with the synchronized policy.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3"/>
  <sheetViews>
    <sheetView tabSelected="1" workbookViewId="0"/>
  </sheetViews>
  <sheetFormatPr defaultColWidth="9.140625" defaultRowHeight="15" x14ac:dyDescent="0.25"/>
  <cols>
    <col min="1" max="1" width="21.42578125" style="2" customWidth="1"/>
    <col min="2" max="2" width="11.5703125" style="2" customWidth="1"/>
    <col min="3" max="3" width="9.140625" style="2"/>
    <col min="4" max="4" width="10.28515625" style="2" customWidth="1"/>
    <col min="5" max="5" width="13.140625" style="2" customWidth="1"/>
    <col min="6" max="6" width="9.140625" style="2"/>
    <col min="7" max="7" width="9.7109375" style="2" customWidth="1"/>
    <col min="8" max="16384" width="9.140625" style="2"/>
  </cols>
  <sheetData>
    <row r="1" spans="1:10" x14ac:dyDescent="0.25">
      <c r="A1" s="1" t="s">
        <v>26</v>
      </c>
    </row>
    <row r="2" spans="1:10" x14ac:dyDescent="0.25">
      <c r="A2" s="1"/>
    </row>
    <row r="3" spans="1:10" x14ac:dyDescent="0.25">
      <c r="A3" s="2" t="s">
        <v>0</v>
      </c>
      <c r="B3" s="3">
        <v>0.14000000000000001</v>
      </c>
    </row>
    <row r="4" spans="1:10" x14ac:dyDescent="0.25">
      <c r="A4" s="2" t="s">
        <v>1</v>
      </c>
      <c r="B4" s="4">
        <v>100</v>
      </c>
    </row>
    <row r="5" spans="1:10" x14ac:dyDescent="0.25">
      <c r="A5" s="1"/>
    </row>
    <row r="6" spans="1:10" ht="37.5" customHeight="1" x14ac:dyDescent="0.25">
      <c r="A6" s="5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7" t="s">
        <v>7</v>
      </c>
    </row>
    <row r="7" spans="1:10" x14ac:dyDescent="0.25">
      <c r="A7" s="2" t="s">
        <v>13</v>
      </c>
      <c r="B7" s="4">
        <v>100</v>
      </c>
      <c r="C7" s="4">
        <v>5</v>
      </c>
      <c r="D7" s="4">
        <v>30</v>
      </c>
      <c r="E7" s="8">
        <f>C7+$B$3*D7</f>
        <v>9.1999999999999993</v>
      </c>
      <c r="F7" s="9">
        <v>800</v>
      </c>
    </row>
    <row r="8" spans="1:10" x14ac:dyDescent="0.25">
      <c r="A8" s="2" t="s">
        <v>14</v>
      </c>
      <c r="B8" s="4">
        <v>100</v>
      </c>
      <c r="C8" s="4">
        <v>5</v>
      </c>
      <c r="D8" s="4">
        <v>25</v>
      </c>
      <c r="E8" s="8">
        <f>C8+$B$3*D8</f>
        <v>8.5</v>
      </c>
      <c r="F8" s="9">
        <v>400</v>
      </c>
    </row>
    <row r="9" spans="1:10" x14ac:dyDescent="0.25">
      <c r="B9" s="10"/>
      <c r="C9" s="10"/>
      <c r="D9" s="10"/>
      <c r="E9" s="11"/>
      <c r="F9" s="12"/>
      <c r="G9" s="13"/>
      <c r="H9" s="14"/>
      <c r="I9" s="15"/>
      <c r="J9" s="16"/>
    </row>
    <row r="10" spans="1:10" s="1" customFormat="1" x14ac:dyDescent="0.25">
      <c r="A10" s="1" t="s">
        <v>8</v>
      </c>
      <c r="B10" s="17"/>
      <c r="C10" s="17"/>
      <c r="D10" s="17"/>
      <c r="E10" s="18"/>
      <c r="F10" s="19"/>
      <c r="G10" s="20"/>
      <c r="H10" s="21"/>
      <c r="I10" s="22"/>
      <c r="J10" s="23"/>
    </row>
    <row r="11" spans="1:10" s="1" customFormat="1" x14ac:dyDescent="0.25">
      <c r="B11" s="17"/>
      <c r="C11" s="17"/>
      <c r="D11" s="17"/>
      <c r="E11" s="18"/>
      <c r="F11" s="19"/>
      <c r="G11" s="20"/>
      <c r="H11" s="21"/>
      <c r="I11" s="22"/>
      <c r="J11" s="23"/>
    </row>
    <row r="12" spans="1:10" ht="45" x14ac:dyDescent="0.25">
      <c r="A12" s="5" t="s">
        <v>2</v>
      </c>
      <c r="B12" s="7" t="s">
        <v>9</v>
      </c>
      <c r="C12" s="7" t="s">
        <v>10</v>
      </c>
      <c r="D12" s="7" t="s">
        <v>11</v>
      </c>
      <c r="E12" s="7" t="s">
        <v>12</v>
      </c>
      <c r="F12" s="12"/>
      <c r="G12" s="13"/>
      <c r="H12" s="14"/>
      <c r="I12" s="15"/>
      <c r="J12" s="16"/>
    </row>
    <row r="13" spans="1:10" x14ac:dyDescent="0.25">
      <c r="A13" s="2" t="s">
        <v>13</v>
      </c>
      <c r="B13" s="24">
        <v>1</v>
      </c>
      <c r="C13" s="14">
        <f>$B$16/B13</f>
        <v>0.13633547281761413</v>
      </c>
      <c r="D13" s="15">
        <f>1/C13</f>
        <v>7.3348482191261599</v>
      </c>
      <c r="E13" s="16">
        <f>F7*C13</f>
        <v>109.0683782540913</v>
      </c>
      <c r="F13" s="12"/>
      <c r="G13" s="13"/>
      <c r="H13" s="14"/>
      <c r="I13" s="15"/>
      <c r="J13" s="16"/>
    </row>
    <row r="14" spans="1:10" x14ac:dyDescent="0.25">
      <c r="A14" s="2" t="s">
        <v>14</v>
      </c>
      <c r="B14" s="24">
        <v>1</v>
      </c>
      <c r="C14" s="14">
        <f>$B$16/B14</f>
        <v>0.13633547281761413</v>
      </c>
      <c r="D14" s="15">
        <f>1/C14</f>
        <v>7.3348482191261599</v>
      </c>
      <c r="E14" s="16">
        <f>F8*C14</f>
        <v>54.53418912704565</v>
      </c>
      <c r="F14" s="12"/>
      <c r="G14" s="13"/>
      <c r="H14" s="14"/>
      <c r="I14" s="15"/>
      <c r="J14" s="16"/>
    </row>
    <row r="16" spans="1:10" x14ac:dyDescent="0.25">
      <c r="A16" s="25" t="s">
        <v>15</v>
      </c>
      <c r="B16" s="26">
        <v>0.13633547281761413</v>
      </c>
      <c r="D16" s="27"/>
      <c r="E16" s="15"/>
    </row>
    <row r="17" spans="1:6" ht="14.25" customHeight="1" x14ac:dyDescent="0.25"/>
    <row r="18" spans="1:6" ht="14.25" customHeight="1" x14ac:dyDescent="0.25">
      <c r="A18" s="2" t="s">
        <v>16</v>
      </c>
    </row>
    <row r="19" spans="1:6" x14ac:dyDescent="0.25">
      <c r="A19" s="2" t="s">
        <v>17</v>
      </c>
      <c r="B19" s="28">
        <f>(B4+(B13-1)*B7+(B14-1)*B8)/B16</f>
        <v>733.48482191261598</v>
      </c>
    </row>
    <row r="20" spans="1:6" x14ac:dyDescent="0.25">
      <c r="A20" s="2" t="s">
        <v>18</v>
      </c>
      <c r="B20" s="28">
        <f>SUMPRODUCT(E7:E8,E13:E14)/2</f>
        <v>733.48484375876399</v>
      </c>
    </row>
    <row r="21" spans="1:6" x14ac:dyDescent="0.25">
      <c r="A21" s="2" t="s">
        <v>19</v>
      </c>
      <c r="B21" s="29">
        <f>SUM(B19:B20)</f>
        <v>1466.96966567138</v>
      </c>
    </row>
    <row r="22" spans="1:6" x14ac:dyDescent="0.25">
      <c r="B22" s="30"/>
    </row>
    <row r="23" spans="1:6" x14ac:dyDescent="0.25">
      <c r="A23" s="2" t="s">
        <v>20</v>
      </c>
      <c r="B23" s="28">
        <f>SUMPRODUCT(D7:D8,F7:F8)</f>
        <v>34000</v>
      </c>
    </row>
    <row r="24" spans="1:6" x14ac:dyDescent="0.25">
      <c r="A24" s="2" t="s">
        <v>21</v>
      </c>
      <c r="B24" s="30">
        <f>B21+B23</f>
        <v>35466.969665671379</v>
      </c>
    </row>
    <row r="26" spans="1:6" x14ac:dyDescent="0.25">
      <c r="A26" s="31" t="s">
        <v>22</v>
      </c>
    </row>
    <row r="28" spans="1:6" ht="42.75" customHeight="1" x14ac:dyDescent="0.25">
      <c r="A28" s="5" t="s">
        <v>2</v>
      </c>
      <c r="B28" s="6" t="s">
        <v>23</v>
      </c>
      <c r="C28" s="6" t="s">
        <v>10</v>
      </c>
      <c r="D28" s="6" t="s">
        <v>11</v>
      </c>
      <c r="E28" s="6" t="s">
        <v>24</v>
      </c>
      <c r="F28" s="6" t="s">
        <v>25</v>
      </c>
    </row>
    <row r="29" spans="1:6" x14ac:dyDescent="0.25">
      <c r="A29" s="2" t="s">
        <v>13</v>
      </c>
      <c r="B29" s="32">
        <f>SQRT(2*B7*F7/E7)</f>
        <v>131.8760946791574</v>
      </c>
      <c r="C29" s="14">
        <f>B29/F7</f>
        <v>0.16484511834894675</v>
      </c>
      <c r="D29" s="15">
        <f>1/C29</f>
        <v>6.0663003552412409</v>
      </c>
      <c r="E29" s="28">
        <f>B7*F7/B29</f>
        <v>606.63003552412408</v>
      </c>
      <c r="F29" s="28">
        <f>E7*B29/2</f>
        <v>606.63003552412397</v>
      </c>
    </row>
    <row r="30" spans="1:6" x14ac:dyDescent="0.25">
      <c r="A30" s="2" t="s">
        <v>14</v>
      </c>
      <c r="B30" s="32">
        <f>SQRT(2*B8*F8/E8)</f>
        <v>97.014250014533189</v>
      </c>
      <c r="C30" s="14">
        <f>B30/F8</f>
        <v>0.24253562503633297</v>
      </c>
      <c r="D30" s="15">
        <f>1/C30</f>
        <v>4.1231056256176606</v>
      </c>
      <c r="E30" s="28">
        <f>B8*F8/B30</f>
        <v>412.31056256176606</v>
      </c>
      <c r="F30" s="28">
        <f>E8*B30/2</f>
        <v>412.31056256176606</v>
      </c>
    </row>
    <row r="31" spans="1:6" x14ac:dyDescent="0.25">
      <c r="E31" s="33">
        <f>SUM(E29:E30)</f>
        <v>1018.9405980858901</v>
      </c>
      <c r="F31" s="33">
        <f>SUM(F29:F30)</f>
        <v>1018.9405980858901</v>
      </c>
    </row>
    <row r="32" spans="1:6" x14ac:dyDescent="0.25">
      <c r="A32" s="2" t="s">
        <v>20</v>
      </c>
      <c r="B32" s="28">
        <f>SUMPRODUCT(D7:D8,F7:F8)</f>
        <v>34000</v>
      </c>
    </row>
    <row r="33" spans="1:2" x14ac:dyDescent="0.25">
      <c r="A33" s="2" t="s">
        <v>21</v>
      </c>
      <c r="B33" s="29">
        <f>B32+SUM(E31:F31)</f>
        <v>36037.88119617178</v>
      </c>
    </row>
  </sheetData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9.23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1996-07-15T21:01:14Z</cp:lastPrinted>
  <dcterms:created xsi:type="dcterms:W3CDTF">2000-02-18T18:22:26Z</dcterms:created>
  <dcterms:modified xsi:type="dcterms:W3CDTF">2014-05-20T20:33:41Z</dcterms:modified>
</cp:coreProperties>
</file>